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<sst xmlns="http://schemas.openxmlformats.org/spreadsheetml/2006/main" count="317" uniqueCount="255">
  <si>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</si>
  <si>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</si>
  <si>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</si>
  <si>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</si>
  <si>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</si>
  <si>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</si>
  <si>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</si>
  <si>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</si>
  <si>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</si>
  <si>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</si>
  <si>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</si>
  <si>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</si>
  <si>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</si>
  <si>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</si>
  <si>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</si>
  <si>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</si>
  <si>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</si>
  <si>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</si>
  <si>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</si>
  <si>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</si>
  <si>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</si>
  <si>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</si>
  <si>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</si>
  <si>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</si>
  <si>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</si>
  <si>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</si>
  <si>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</si>
  <si>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</si>
  <si>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</si>
  <si>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</si>
  <si>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</si>
  <si>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</si>
  <si>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</si>
  <si>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</si>
  <si>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</si>
  <si>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</si>
  <si>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</si>
  <si>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</si>
  <si>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</si>
  <si>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</si>
  <si>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</si>
  <si>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</si>
  <si>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</si>
  <si>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</si>
  <si>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</si>
  <si>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</si>
  <si>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</si>
  <si>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</si>
  <si>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</si>
  <si>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</si>
  <si>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</si>
  <si>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</si>
  <si>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</si>
  <si>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</si>
  <si>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</si>
  <si>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</si>
  <si>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</si>
  <si>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</si>
  <si>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</si>
  <si>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</si>
  <si>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</si>
  <si>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</si>
  <si>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</si>
  <si>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</si>
  <si>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</si>
  <si>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</si>
  <si>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</si>
  <si>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</si>
  <si>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</si>
  <si>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</si>
  <si>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</si>
  <si>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</si>
  <si>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</si>
  <si>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</si>
  <si>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</si>
  <si>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</si>
  <si>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</si>
  <si>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</si>
  <si>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</si>
  <si>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</si>
  <si>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</si>
  <si>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</si>
  <si>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</si>
  <si>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</si>
  <si>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</si>
  <si>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</si>
  <si>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</si>
  <si>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</si>
  <si>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</si>
  <si>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</si>
  <si>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</si>
  <si>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</si>
  <si>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</si>
  <si>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</si>
  <si>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</si>
  <si>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</si>
  <si>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</si>
  <si>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</si>
  <si>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</si>
  <si>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</si>
  <si>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</si>
  <si>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</si>
  <si>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</si>
  <si>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</si>
  <si>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</si>
  <si>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</si>
  <si>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</si>
  <si>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</si>
  <si>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</si>
  <si>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</si>
  <si>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</si>
  <si>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</si>
  <si>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</si>
  <si>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</si>
  <si>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</si>
  <si>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</si>
  <si>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</si>
  <si>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</si>
  <si>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</si>
  <si>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</si>
  <si>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</si>
  <si>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</si>
  <si>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</si>
  <si>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</si>
  <si>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</si>
  <si>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</si>
  <si>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</si>
  <si>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</si>
  <si>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</si>
  <si>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</si>
  <si>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</si>
  <si>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</si>
  <si>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</si>
  <si>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</si>
  <si>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</si>
  <si>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</si>
  <si>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</si>
  <si>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</si>
  <si>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</si>
  <si>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</si>
  <si>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</si>
  <si>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</si>
  <si>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</si>
  <si>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</si>
  <si>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</si>
  <si>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</si>
  <si>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</si>
  <si>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</si>
  <si>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</si>
  <si>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</si>
  <si>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</si>
  <si>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</si>
  <si>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</si>
  <si>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</si>
  <si>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</si>
  <si>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</si>
  <si>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</si>
  <si>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</si>
  <si>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</si>
  <si>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</si>
  <si>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</si>
  <si>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</si>
  <si>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</si>
  <si>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</si>
  <si>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</si>
  <si>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</si>
  <si>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</si>
  <si>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</si>
  <si>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</si>
  <si>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</si>
  <si>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</si>
  <si>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</si>
  <si>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</si>
  <si>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</si>
  <si>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</si>
  <si>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</si>
  <si>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</si>
  <si>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</si>
  <si>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</si>
  <si>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</si>
  <si>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</si>
  <si>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</si>
  <si>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</si>
  <si>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</si>
  <si>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</si>
  <si>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</si>
  <si>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</si>
  <si>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</si>
  <si>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</si>
  <si>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</si>
  <si>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</si>
  <si>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</si>
  <si>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</si>
  <si>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</si>
  <si>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</si>
  <si>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</si>
  <si>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</si>
  <si>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</si>
  <si>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</si>
  <si>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</si>
  <si>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</si>
  <si>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</si>
  <si>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</si>
  <si>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</si>
  <si>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</si>
  <si>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</si>
  <si>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</si>
  <si>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</si>
  <si>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</si>
  <si>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</si>
  <si>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</si>
  <si>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</si>
  <si>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</si>
  <si>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</si>
  <si>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</si>
  <si>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</si>
  <si>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</si>
  <si>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</si>
  <si>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</si>
  <si>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</si>
  <si>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</si>
  <si>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</si>
  <si>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</si>
  <si>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</si>
  <si>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</si>
  <si>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</si>
  <si>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</si>
  <si>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</si>
  <si>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</si>
  <si>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</si>
  <si>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</si>
  <si>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</si>
  <si>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</si>
  <si>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</si>
  <si>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</si>
  <si>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</si>
  <si>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</si>
  <si>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</si>
  <si>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</si>
  <si>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</si>
  <si>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</si>
  <si>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</si>
  <si>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</si>
  <si>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</si>
  <si>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П.В. Добров</t>
  </si>
  <si>
    <t>А.В. Акімова</t>
  </si>
  <si>
    <t xml:space="preserve">(048 55) 4 03 50 </t>
  </si>
  <si>
    <t>inbox@km.od.court.gov.ua</t>
  </si>
  <si>
    <t>9 січня 2018 року</t>
  </si>
  <si>
    <t>2017 рік</t>
  </si>
  <si>
    <t>Комінтернівський районний суд Одеської області</t>
  </si>
  <si>
    <t xml:space="preserve">Місцезнаходження: </t>
  </si>
  <si>
    <t>67500. Одеська область.смт. Доброслав</t>
  </si>
  <si>
    <t>вул. Центральна. 81</t>
  </si>
  <si>
    <t>вул. Першотравнева. 51</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</si>
</sst>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120</v>
      </c>
      <c r="F10" s="157">
        <v>110</v>
      </c>
      <c r="G10" s="157">
        <v>95</v>
      </c>
      <c r="H10" s="157">
        <v>17</v>
      </c>
      <c r="I10" s="157">
        <v>4</v>
      </c>
      <c r="J10" s="157">
        <v>3</v>
      </c>
      <c r="K10" s="157">
        <v>71</v>
      </c>
      <c r="L10" s="157">
        <v>1</v>
      </c>
      <c r="M10" s="168">
        <v>25</v>
      </c>
      <c r="N10" s="163">
        <v>2</v>
      </c>
      <c r="O10" s="111">
        <f>E10-F10</f>
        <v>10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v>
      </c>
      <c r="F15" s="157">
        <v>1</v>
      </c>
      <c r="G15" s="157">
        <v>1</v>
      </c>
      <c r="H15" s="157"/>
      <c r="I15" s="157"/>
      <c r="J15" s="157"/>
      <c r="K15" s="157">
        <v>1</v>
      </c>
      <c r="L15" s="157"/>
      <c r="M15" s="157">
        <v>1</v>
      </c>
      <c r="N15" s="157" t="s">
        <v>146</v>
      </c>
      <c r="O15" s="111">
        <f t="shared" si="0"/>
        <v>1</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v>
      </c>
      <c r="F21" s="157">
        <v>1</v>
      </c>
      <c r="G21" s="157">
        <v>1</v>
      </c>
      <c r="H21" s="157"/>
      <c r="I21" s="157"/>
      <c r="J21" s="157"/>
      <c r="K21" s="157">
        <v>1</v>
      </c>
      <c r="L21" s="157"/>
      <c r="M21" s="157">
        <v>1</v>
      </c>
      <c r="N21" s="157" t="s">
        <v>146</v>
      </c>
      <c r="O21" s="111">
        <f t="shared" si="0"/>
        <v>1</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122</v>
      </c>
      <c r="F23" s="157">
        <f>F10+F12+F15+F22</f>
        <v>111</v>
      </c>
      <c r="G23" s="157">
        <f>G10+G12+G15+G22</f>
        <v>96</v>
      </c>
      <c r="H23" s="157">
        <f>H10+H15</f>
        <v>17</v>
      </c>
      <c r="I23" s="157">
        <f>I10+I15</f>
        <v>4</v>
      </c>
      <c r="J23" s="157">
        <f>J10+J12+J15</f>
        <v>3</v>
      </c>
      <c r="K23" s="157">
        <f>K10+K12+K15</f>
        <v>72</v>
      </c>
      <c r="L23" s="157">
        <f>L10+L12+L15+L22</f>
        <v>1</v>
      </c>
      <c r="M23" s="157">
        <f>M10+M12+M15+M22</f>
        <v>26</v>
      </c>
      <c r="N23" s="157">
        <f>N10</f>
        <v>2</v>
      </c>
      <c r="O23" s="111">
        <f t="shared" si="0"/>
        <v>11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135</v>
      </c>
      <c r="G31" s="167">
        <v>74</v>
      </c>
      <c r="H31" s="167">
        <v>67</v>
      </c>
      <c r="I31" s="167">
        <v>38</v>
      </c>
      <c r="J31" s="167">
        <v>26</v>
      </c>
      <c r="K31" s="167">
        <v>9</v>
      </c>
      <c r="L31" s="167">
        <v>19</v>
      </c>
      <c r="M31" s="167"/>
      <c r="N31" s="167">
        <v>68</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&amp;L1EF94B03&amp;CФорма № 2-А, Підрозділ: Комінтернівський районний суд Одеської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4</v>
      </c>
      <c r="D9" s="163">
        <v>6</v>
      </c>
      <c r="E9" s="163">
        <v>6</v>
      </c>
      <c r="F9" s="163">
        <v>3</v>
      </c>
      <c r="G9" s="163">
        <v>1</v>
      </c>
      <c r="H9" s="163"/>
      <c r="I9" s="163"/>
      <c r="J9" s="163">
        <v>3</v>
      </c>
      <c r="K9" s="162">
        <v>4</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4</v>
      </c>
      <c r="D10" s="163">
        <v>6</v>
      </c>
      <c r="E10" s="163">
        <v>6</v>
      </c>
      <c r="F10" s="163">
        <v>3</v>
      </c>
      <c r="G10" s="163">
        <v>1</v>
      </c>
      <c r="H10" s="163"/>
      <c r="I10" s="163"/>
      <c r="J10" s="163">
        <v>3</v>
      </c>
      <c r="K10" s="162">
        <v>4</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5</v>
      </c>
      <c r="D12" s="163">
        <v>9</v>
      </c>
      <c r="E12" s="163">
        <v>7</v>
      </c>
      <c r="F12" s="163">
        <v>6</v>
      </c>
      <c r="G12" s="163">
        <v>4</v>
      </c>
      <c r="H12" s="163"/>
      <c r="I12" s="163"/>
      <c r="J12" s="163">
        <v>1</v>
      </c>
      <c r="K12" s="162">
        <v>7</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5</v>
      </c>
      <c r="D24" s="163">
        <v>9</v>
      </c>
      <c r="E24" s="163">
        <v>7</v>
      </c>
      <c r="F24" s="163">
        <v>6</v>
      </c>
      <c r="G24" s="163">
        <v>4</v>
      </c>
      <c r="H24" s="163"/>
      <c r="I24" s="163"/>
      <c r="J24" s="163">
        <v>1</v>
      </c>
      <c r="K24" s="162">
        <v>7</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5</v>
      </c>
      <c r="D25" s="163">
        <v>7</v>
      </c>
      <c r="E25" s="163">
        <v>6</v>
      </c>
      <c r="F25" s="163">
        <v>5</v>
      </c>
      <c r="G25" s="163">
        <v>4</v>
      </c>
      <c r="H25" s="163"/>
      <c r="I25" s="163"/>
      <c r="J25" s="163">
        <v>1</v>
      </c>
      <c r="K25" s="162">
        <v>6</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v>1</v>
      </c>
      <c r="D29" s="163"/>
      <c r="E29" s="163">
        <v>1</v>
      </c>
      <c r="F29" s="163">
        <v>1</v>
      </c>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31</v>
      </c>
      <c r="D43" s="163">
        <v>40</v>
      </c>
      <c r="E43" s="163">
        <v>23</v>
      </c>
      <c r="F43" s="163">
        <v>5</v>
      </c>
      <c r="G43" s="163">
        <v>4</v>
      </c>
      <c r="H43" s="163"/>
      <c r="I43" s="163">
        <v>7</v>
      </c>
      <c r="J43" s="163">
        <v>11</v>
      </c>
      <c r="K43" s="162">
        <v>48</v>
      </c>
      <c r="L43" s="163">
        <v>1</v>
      </c>
      <c r="M43" s="163">
        <v>1000</v>
      </c>
      <c r="N43" s="164">
        <v>1000</v>
      </c>
      <c r="O43" s="163">
        <v>1000</v>
      </c>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3</v>
      </c>
      <c r="D44" s="163"/>
      <c r="E44" s="163">
        <v>2</v>
      </c>
      <c r="F44" s="163"/>
      <c r="G44" s="163"/>
      <c r="H44" s="163"/>
      <c r="I44" s="163">
        <v>2</v>
      </c>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22</v>
      </c>
      <c r="D45" s="163">
        <v>35</v>
      </c>
      <c r="E45" s="163">
        <v>16</v>
      </c>
      <c r="F45" s="163">
        <v>4</v>
      </c>
      <c r="G45" s="163">
        <v>3</v>
      </c>
      <c r="H45" s="163"/>
      <c r="I45" s="163">
        <v>4</v>
      </c>
      <c r="J45" s="163">
        <v>8</v>
      </c>
      <c r="K45" s="162">
        <v>41</v>
      </c>
      <c r="L45" s="163">
        <v>1</v>
      </c>
      <c r="M45" s="163">
        <v>1000</v>
      </c>
      <c r="N45" s="164">
        <v>1000</v>
      </c>
      <c r="O45" s="163">
        <v>1000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9</v>
      </c>
      <c r="D46" s="163">
        <v>27</v>
      </c>
      <c r="E46" s="163">
        <v>7</v>
      </c>
      <c r="F46" s="163"/>
      <c r="G46" s="163"/>
      <c r="H46" s="163"/>
      <c r="I46" s="163">
        <v>3</v>
      </c>
      <c r="J46" s="163">
        <v>4</v>
      </c>
      <c r="K46" s="162">
        <v>29</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1</v>
      </c>
      <c r="D48" s="163"/>
      <c r="E48" s="163">
        <v>1</v>
      </c>
      <c r="F48" s="163">
        <v>1</v>
      </c>
      <c r="G48" s="163">
        <v>1</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v>4</v>
      </c>
      <c r="D52" s="163"/>
      <c r="E52" s="163">
        <v>4</v>
      </c>
      <c r="F52" s="163">
        <v>3</v>
      </c>
      <c r="G52" s="163"/>
      <c r="H52" s="163"/>
      <c r="I52" s="163"/>
      <c r="J52" s="163">
        <v>1</v>
      </c>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v>1</v>
      </c>
      <c r="D58" s="163"/>
      <c r="E58" s="163">
        <v>1</v>
      </c>
      <c r="F58" s="163">
        <v>1</v>
      </c>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v>3</v>
      </c>
      <c r="D75" s="163"/>
      <c r="E75" s="163">
        <v>3</v>
      </c>
      <c r="F75" s="163">
        <v>2</v>
      </c>
      <c r="G75" s="163"/>
      <c r="H75" s="163"/>
      <c r="I75" s="163"/>
      <c r="J75" s="163">
        <v>1</v>
      </c>
      <c r="K75" s="162"/>
      <c r="L75" s="163"/>
      <c r="M75" s="163"/>
      <c r="N75" s="164"/>
      <c r="O75" s="163"/>
      <c r="P75" s="60"/>
    </row>
    <row r="76" spans="1:16" s="4" customFormat="1" ht="42" customHeight="1">
      <c r="A76" s="46">
        <v>69</v>
      </c>
      <c r="B76" s="115" t="s">
        <v>219</v>
      </c>
      <c r="C76" s="164">
        <v>3</v>
      </c>
      <c r="D76" s="163"/>
      <c r="E76" s="163">
        <v>3</v>
      </c>
      <c r="F76" s="163">
        <v>2</v>
      </c>
      <c r="G76" s="163"/>
      <c r="H76" s="163"/>
      <c r="I76" s="163"/>
      <c r="J76" s="163">
        <v>1</v>
      </c>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10</v>
      </c>
      <c r="D88" s="163">
        <v>18</v>
      </c>
      <c r="E88" s="163">
        <v>22</v>
      </c>
      <c r="F88" s="163">
        <v>19</v>
      </c>
      <c r="G88" s="163">
        <v>17</v>
      </c>
      <c r="H88" s="163">
        <v>1</v>
      </c>
      <c r="I88" s="163">
        <v>1</v>
      </c>
      <c r="J88" s="163">
        <v>1</v>
      </c>
      <c r="K88" s="162">
        <v>6</v>
      </c>
      <c r="L88" s="163"/>
      <c r="M88" s="163"/>
      <c r="N88" s="164"/>
      <c r="O88" s="163"/>
    </row>
    <row r="89" spans="1:16" s="4" customFormat="1" ht="33" customHeight="1">
      <c r="A89" s="44">
        <v>82</v>
      </c>
      <c r="B89" s="114" t="s">
        <v>188</v>
      </c>
      <c r="C89" s="164"/>
      <c r="D89" s="163">
        <v>2</v>
      </c>
      <c r="E89" s="163">
        <v>2</v>
      </c>
      <c r="F89" s="163">
        <v>2</v>
      </c>
      <c r="G89" s="163">
        <v>2</v>
      </c>
      <c r="H89" s="163"/>
      <c r="I89" s="163"/>
      <c r="J89" s="163"/>
      <c r="K89" s="162"/>
      <c r="L89" s="163"/>
      <c r="M89" s="163"/>
      <c r="N89" s="164"/>
      <c r="O89" s="163"/>
      <c r="P89" s="60"/>
    </row>
    <row r="90" spans="1:16" s="4" customFormat="1" ht="69.75" customHeight="1">
      <c r="A90" s="46">
        <v>83</v>
      </c>
      <c r="B90" s="114" t="s">
        <v>187</v>
      </c>
      <c r="C90" s="164">
        <v>6</v>
      </c>
      <c r="D90" s="163">
        <v>10</v>
      </c>
      <c r="E90" s="163">
        <v>15</v>
      </c>
      <c r="F90" s="163">
        <v>13</v>
      </c>
      <c r="G90" s="163">
        <v>12</v>
      </c>
      <c r="H90" s="163">
        <v>1</v>
      </c>
      <c r="I90" s="163"/>
      <c r="J90" s="163">
        <v>1</v>
      </c>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9</v>
      </c>
      <c r="E94" s="163">
        <v>11</v>
      </c>
      <c r="F94" s="163">
        <v>9</v>
      </c>
      <c r="G94" s="163">
        <v>9</v>
      </c>
      <c r="H94" s="163">
        <v>1</v>
      </c>
      <c r="I94" s="163"/>
      <c r="J94" s="163">
        <v>1</v>
      </c>
      <c r="K94" s="162">
        <v>1</v>
      </c>
      <c r="L94" s="163"/>
      <c r="M94" s="163"/>
      <c r="N94" s="164"/>
      <c r="O94" s="163"/>
      <c r="P94" s="60"/>
    </row>
    <row r="95" spans="1:16" s="4" customFormat="1" ht="25.5" customHeight="1">
      <c r="A95" s="44">
        <v>88</v>
      </c>
      <c r="B95" s="114" t="s">
        <v>68</v>
      </c>
      <c r="C95" s="164">
        <v>4</v>
      </c>
      <c r="D95" s="163">
        <v>6</v>
      </c>
      <c r="E95" s="163">
        <v>5</v>
      </c>
      <c r="F95" s="163">
        <v>4</v>
      </c>
      <c r="G95" s="163">
        <v>3</v>
      </c>
      <c r="H95" s="163"/>
      <c r="I95" s="163">
        <v>1</v>
      </c>
      <c r="J95" s="163"/>
      <c r="K95" s="162">
        <v>5</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v>1</v>
      </c>
      <c r="D98" s="163"/>
      <c r="E98" s="163"/>
      <c r="F98" s="163"/>
      <c r="G98" s="163"/>
      <c r="H98" s="163"/>
      <c r="I98" s="163"/>
      <c r="J98" s="163"/>
      <c r="K98" s="162">
        <v>1</v>
      </c>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5</v>
      </c>
      <c r="D103" s="163">
        <v>1</v>
      </c>
      <c r="E103" s="163">
        <v>3</v>
      </c>
      <c r="F103" s="163"/>
      <c r="G103" s="163"/>
      <c r="H103" s="163"/>
      <c r="I103" s="163">
        <v>1</v>
      </c>
      <c r="J103" s="163">
        <v>2</v>
      </c>
      <c r="K103" s="162">
        <v>3</v>
      </c>
      <c r="L103" s="163">
        <v>2</v>
      </c>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2</v>
      </c>
      <c r="D108" s="163">
        <v>1</v>
      </c>
      <c r="E108" s="163">
        <v>1</v>
      </c>
      <c r="F108" s="163"/>
      <c r="G108" s="163"/>
      <c r="H108" s="163"/>
      <c r="I108" s="163"/>
      <c r="J108" s="163">
        <v>1</v>
      </c>
      <c r="K108" s="162">
        <v>2</v>
      </c>
      <c r="L108" s="163">
        <v>1</v>
      </c>
      <c r="M108" s="163"/>
      <c r="N108" s="164"/>
      <c r="O108" s="163"/>
      <c r="P108" s="61"/>
    </row>
    <row r="109" spans="1:15" s="100" customFormat="1" ht="28.5" customHeight="1">
      <c r="A109" s="44">
        <v>102</v>
      </c>
      <c r="B109" s="116" t="s">
        <v>78</v>
      </c>
      <c r="C109" s="164">
        <v>1</v>
      </c>
      <c r="D109" s="163"/>
      <c r="E109" s="163">
        <v>1</v>
      </c>
      <c r="F109" s="163">
        <v>1</v>
      </c>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61</v>
      </c>
      <c r="D114" s="164">
        <f aca="true" t="shared" si="0" ref="D114:O114">SUM(D8,D9,D12,D29,D30,D43,D49,D52,D79,D88,D103,D109,D113)</f>
        <v>74</v>
      </c>
      <c r="E114" s="164">
        <f t="shared" si="0"/>
        <v>67</v>
      </c>
      <c r="F114" s="164">
        <f t="shared" si="0"/>
        <v>38</v>
      </c>
      <c r="G114" s="164">
        <f t="shared" si="0"/>
        <v>26</v>
      </c>
      <c r="H114" s="164">
        <f t="shared" si="0"/>
        <v>1</v>
      </c>
      <c r="I114" s="164">
        <f t="shared" si="0"/>
        <v>9</v>
      </c>
      <c r="J114" s="164">
        <f t="shared" si="0"/>
        <v>19</v>
      </c>
      <c r="K114" s="164">
        <f t="shared" si="0"/>
        <v>68</v>
      </c>
      <c r="L114" s="164">
        <f t="shared" si="0"/>
        <v>3</v>
      </c>
      <c r="M114" s="164">
        <f t="shared" si="0"/>
        <v>1000</v>
      </c>
      <c r="N114" s="164">
        <f t="shared" si="0"/>
        <v>1000</v>
      </c>
      <c r="O114" s="164">
        <f t="shared" si="0"/>
        <v>1000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&amp;L1EF94B03&amp;CФорма № 2-А, Підрозділ: Комінтернівський районний суд Одеської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&amp;L1EF94B03&amp;CФорма № 2-А, Підрозділ: Комінтернівський районний суд Одеської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18</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2</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v>1</v>
      </c>
      <c r="L7" s="33"/>
      <c r="M7" s="23"/>
      <c r="N7" s="20"/>
      <c r="O7" s="20"/>
      <c r="P7" s="20"/>
    </row>
    <row r="8" spans="1:16" s="10" customFormat="1" ht="16.5" customHeight="1">
      <c r="A8" s="2">
        <f>A7+1</f>
        <v>4</v>
      </c>
      <c r="B8" s="266"/>
      <c r="C8" s="297"/>
      <c r="D8" s="298"/>
      <c r="E8" s="292" t="s">
        <v>123</v>
      </c>
      <c r="F8" s="293"/>
      <c r="G8" s="293"/>
      <c r="H8" s="293"/>
      <c r="I8" s="293"/>
      <c r="J8" s="294"/>
      <c r="K8" s="155">
        <v>1</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3</v>
      </c>
      <c r="L11" s="33"/>
      <c r="M11" s="23"/>
      <c r="N11" s="20"/>
      <c r="O11" s="20"/>
      <c r="P11" s="20"/>
    </row>
    <row r="12" spans="1:16" s="10" customFormat="1" ht="15" customHeight="1">
      <c r="A12" s="2">
        <f>A11+1</f>
        <v>8</v>
      </c>
      <c r="B12" s="266"/>
      <c r="C12" s="262" t="s">
        <v>111</v>
      </c>
      <c r="D12" s="263"/>
      <c r="E12" s="263"/>
      <c r="F12" s="263"/>
      <c r="G12" s="263"/>
      <c r="H12" s="263"/>
      <c r="I12" s="263"/>
      <c r="J12" s="264"/>
      <c r="K12" s="155">
        <v>1</v>
      </c>
      <c r="L12" s="33"/>
      <c r="M12" s="23"/>
      <c r="N12" s="20"/>
      <c r="O12" s="20"/>
      <c r="P12" s="20"/>
    </row>
    <row r="13" spans="1:19" s="10" customFormat="1" ht="18.75" customHeight="1">
      <c r="A13" s="2">
        <f>A12+1</f>
        <v>9</v>
      </c>
      <c r="B13" s="266"/>
      <c r="C13" s="262" t="s">
        <v>108</v>
      </c>
      <c r="D13" s="263"/>
      <c r="E13" s="263"/>
      <c r="F13" s="263"/>
      <c r="G13" s="263"/>
      <c r="H13" s="263"/>
      <c r="I13" s="263"/>
      <c r="J13" s="264"/>
      <c r="K13" s="155">
        <v>1</v>
      </c>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26</v>
      </c>
      <c r="L15" s="33"/>
      <c r="M15" s="23"/>
      <c r="N15" s="20"/>
      <c r="O15" s="20"/>
      <c r="P15" s="20"/>
    </row>
    <row r="16" spans="1:16" s="10" customFormat="1" ht="20.25" customHeight="1">
      <c r="A16" s="2">
        <v>12</v>
      </c>
      <c r="B16" s="284"/>
      <c r="C16" s="259" t="s">
        <v>129</v>
      </c>
      <c r="D16" s="260"/>
      <c r="E16" s="260"/>
      <c r="F16" s="260"/>
      <c r="G16" s="260"/>
      <c r="H16" s="260"/>
      <c r="I16" s="260"/>
      <c r="J16" s="261"/>
      <c r="K16" s="156">
        <v>7</v>
      </c>
      <c r="L16" s="33"/>
      <c r="M16" s="23"/>
      <c r="N16" s="20"/>
      <c r="O16" s="20"/>
      <c r="P16" s="20"/>
    </row>
    <row r="17" spans="1:16" s="10" customFormat="1" ht="22.5" customHeight="1">
      <c r="A17" s="2">
        <v>13</v>
      </c>
      <c r="B17" s="284"/>
      <c r="C17" s="300" t="s">
        <v>145</v>
      </c>
      <c r="D17" s="301"/>
      <c r="E17" s="301"/>
      <c r="F17" s="301"/>
      <c r="G17" s="301"/>
      <c r="H17" s="301"/>
      <c r="I17" s="301"/>
      <c r="J17" s="302"/>
      <c r="K17" s="156">
        <v>34</v>
      </c>
      <c r="L17" s="33"/>
      <c r="M17" s="23"/>
      <c r="N17" s="20"/>
      <c r="O17" s="20"/>
      <c r="P17" s="20"/>
    </row>
    <row r="18" spans="1:16" s="10" customFormat="1" ht="14.25" customHeight="1">
      <c r="A18" s="2">
        <v>14</v>
      </c>
      <c r="B18" s="269" t="s">
        <v>127</v>
      </c>
      <c r="C18" s="270"/>
      <c r="D18" s="270"/>
      <c r="E18" s="270"/>
      <c r="F18" s="270"/>
      <c r="G18" s="270"/>
      <c r="H18" s="270"/>
      <c r="I18" s="270"/>
      <c r="J18" s="271"/>
      <c r="K18" s="157">
        <v>2</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8</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&amp;L1EF94B03&amp;CФорма № 2-А, Підрозділ: Комінтернівський районний суд Одеської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&amp;L1EF94B03&amp;C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2015-12-10T14:23:53Z</cp:lastPrinted>
  <dcterms:created xsi:type="dcterms:W3CDTF">2015-09-09T11:49:13Z</dcterms:created>
  <dcterms:modified xsi:type="dcterms:W3CDTF">2018-02-01T13:11:17Z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2-А_00504_4.2017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1EF94B03</vt:lpwstr>
  </property>
  <property fmtid="{D5CDD505-2E9C-101B-9397-08002B2CF9AE}" pid="10" name="Підрозд">
    <vt:lpwstr>Комінтернівський районний суд Одеської області</vt:lpwstr>
  </property>
  <property fmtid="{D5CDD505-2E9C-101B-9397-08002B2CF9AE}" pid="11" name="ПідрозділDB">
    <vt:i4>0</vt:i4>
  </property>
  <property fmtid="{D5CDD505-2E9C-101B-9397-08002B2CF9AE}" pid="12" name="Підрозділ">
    <vt:i4>740</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