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<sst xmlns="http://schemas.openxmlformats.org/spreadsheetml/2006/main" count="280" uniqueCount="211">
  <si>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</si>
  <si>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</si>
  <si>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</si>
  <si>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</si>
  <si>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</si>
  <si>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</si>
  <si>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</si>
  <si>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</si>
  <si>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</si>
  <si>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</si>
  <si>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</si>
  <si>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</si>
  <si>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</si>
  <si>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</si>
  <si>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</si>
  <si>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</si>
  <si>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</si>
  <si>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</si>
  <si>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</si>
  <si>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</si>
  <si>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</si>
  <si>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</si>
  <si>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</si>
  <si>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</si>
  <si>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</si>
  <si>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</si>
  <si>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</si>
  <si>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</si>
  <si>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</si>
  <si>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</si>
  <si>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</si>
  <si>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</si>
  <si>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</si>
  <si>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</si>
  <si>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</si>
  <si>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</si>
  <si>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</si>
  <si>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</si>
  <si>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</si>
  <si>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</si>
  <si>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</si>
  <si>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</si>
  <si>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</si>
  <si>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</si>
  <si>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</si>
  <si>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</si>
  <si>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</si>
  <si>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</si>
  <si>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</si>
  <si>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</si>
  <si>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</si>
  <si>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</si>
  <si>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</si>
  <si>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</si>
  <si>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</si>
  <si>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</si>
  <si>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</si>
  <si>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</si>
  <si>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</si>
  <si>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</si>
  <si>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</si>
  <si>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</si>
  <si>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</si>
  <si>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</si>
  <si>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</si>
  <si>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</si>
  <si>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</si>
  <si>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</si>
  <si>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</si>
  <si>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</si>
  <si>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</si>
  <si>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</si>
  <si>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</si>
  <si>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</si>
  <si>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</si>
  <si>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</si>
  <si>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</si>
  <si>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</si>
  <si>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</si>
  <si>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</si>
  <si>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</si>
  <si>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</si>
  <si>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</si>
  <si>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</si>
  <si>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</si>
  <si>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</si>
  <si>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</si>
  <si>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</si>
  <si>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</si>
  <si>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</si>
  <si>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</si>
  <si>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</si>
  <si>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</si>
  <si>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</si>
  <si>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</si>
  <si>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</si>
  <si>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</si>
  <si>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</si>
  <si>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</si>
  <si>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</si>
  <si>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</si>
  <si>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</si>
  <si>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</si>
  <si>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</si>
  <si>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</si>
  <si>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</si>
  <si>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</si>
  <si>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</si>
  <si>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</si>
  <si>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</si>
  <si>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</si>
  <si>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</si>
  <si>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</si>
  <si>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</si>
  <si>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</si>
  <si>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</si>
  <si>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</si>
  <si>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</si>
  <si>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</si>
  <si>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</si>
  <si>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</si>
  <si>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</si>
  <si>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</si>
  <si>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</si>
  <si>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</si>
  <si>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</si>
  <si>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</si>
  <si>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</si>
  <si>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</si>
  <si>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</si>
  <si>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</si>
  <si>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</si>
  <si>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</si>
  <si>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</si>
  <si>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</si>
  <si>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</si>
  <si>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</si>
  <si>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</si>
  <si>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</si>
  <si>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</si>
  <si>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</si>
  <si>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</si>
  <si>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</si>
  <si>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</si>
  <si>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</si>
  <si>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</si>
  <si>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</si>
  <si>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</si>
  <si>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</si>
  <si>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</si>
  <si>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</si>
  <si>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</si>
  <si>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</si>
  <si>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</si>
  <si>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</si>
  <si>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</si>
  <si>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</si>
  <si>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</si>
  <si>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</si>
  <si>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</si>
  <si>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</si>
  <si>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</si>
  <si>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</si>
  <si>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</si>
  <si>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</si>
  <si>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</si>
  <si>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</si>
  <si>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</si>
  <si>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</si>
  <si>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</si>
  <si>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</si>
  <si>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</si>
  <si>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</si>
  <si>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</si>
  <si>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</si>
  <si>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</si>
  <si>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</si>
  <si>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</si>
  <si>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</si>
  <si>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</si>
  <si>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</si>
  <si>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</si>
  <si>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</si>
  <si>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</si>
  <si>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</si>
  <si>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</si>
  <si>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</si>
  <si>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</si>
  <si>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</si>
  <si>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</si>
  <si>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</si>
  <si>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</si>
  <si>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</si>
  <si>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</si>
  <si>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</si>
  <si>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</si>
  <si>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</si>
  <si>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</si>
  <si>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</si>
  <si>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</si>
  <si>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</si>
  <si>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</si>
  <si>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Комінтернівський районний суд Одеської області</t>
  </si>
  <si>
    <t>67500. Одеська обл. Лиманський р-н. смт. Доброслав. вул. Центральна. 81. вул. Першотравнева. 51</t>
  </si>
  <si>
    <t>Доручення судів України / іноземних судів</t>
  </si>
  <si>
    <t xml:space="preserve">Розглянуто справ судом присяжних </t>
  </si>
  <si>
    <t>П.В. Добров</t>
  </si>
  <si>
    <t xml:space="preserve">О.В. Дробот </t>
  </si>
  <si>
    <t>04855 (4-03-50)</t>
  </si>
  <si>
    <t>inbox@km.od.court.gov.ua</t>
  </si>
  <si>
    <t>11 січня 2020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</si>
</sst>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&amp;L268C550E&amp;C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784</v>
      </c>
      <c r="F6" s="90">
        <v>360</v>
      </c>
      <c r="G6" s="90">
        <v>1</v>
      </c>
      <c r="H6" s="90">
        <v>187</v>
      </c>
      <c r="I6" s="90" t="s">
        <v>172</v>
      </c>
      <c r="J6" s="90">
        <v>597</v>
      </c>
      <c r="K6" s="91">
        <v>281</v>
      </c>
      <c r="L6" s="101">
        <f>E6-F6</f>
        <v>424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1502</v>
      </c>
      <c r="F7" s="90">
        <v>1377</v>
      </c>
      <c r="G7" s="90">
        <v>2</v>
      </c>
      <c r="H7" s="90">
        <v>1395</v>
      </c>
      <c r="I7" s="90">
        <v>1177</v>
      </c>
      <c r="J7" s="90">
        <v>107</v>
      </c>
      <c r="K7" s="91"/>
      <c r="L7" s="101">
        <f>E7-F7</f>
        <v>125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1</v>
      </c>
      <c r="F8" s="90">
        <v>1</v>
      </c>
      <c r="G8" s="90"/>
      <c r="H8" s="90"/>
      <c r="I8" s="90"/>
      <c r="J8" s="90">
        <v>1</v>
      </c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141</v>
      </c>
      <c r="F9" s="90">
        <v>105</v>
      </c>
      <c r="G9" s="90"/>
      <c r="H9" s="90">
        <v>103</v>
      </c>
      <c r="I9" s="90">
        <v>75</v>
      </c>
      <c r="J9" s="90">
        <v>38</v>
      </c>
      <c r="K9" s="91"/>
      <c r="L9" s="101">
        <f>E9-F9</f>
        <v>36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6</v>
      </c>
      <c r="F10" s="90">
        <v>1</v>
      </c>
      <c r="G10" s="90"/>
      <c r="H10" s="90">
        <v>4</v>
      </c>
      <c r="I10" s="90"/>
      <c r="J10" s="90">
        <v>2</v>
      </c>
      <c r="K10" s="91"/>
      <c r="L10" s="101">
        <f>E10-F10</f>
        <v>5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7</v>
      </c>
      <c r="F12" s="90">
        <v>6</v>
      </c>
      <c r="G12" s="90"/>
      <c r="H12" s="90">
        <v>5</v>
      </c>
      <c r="I12" s="90">
        <v>3</v>
      </c>
      <c r="J12" s="90">
        <v>2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13</v>
      </c>
      <c r="F13" s="90"/>
      <c r="G13" s="90"/>
      <c r="H13" s="90">
        <v>1</v>
      </c>
      <c r="I13" s="90"/>
      <c r="J13" s="90">
        <v>12</v>
      </c>
      <c r="K13" s="91"/>
      <c r="L13" s="101">
        <f>E13-F13</f>
        <v>13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2</v>
      </c>
      <c r="F14" s="90">
        <v>2</v>
      </c>
      <c r="G14" s="90"/>
      <c r="H14" s="90">
        <v>1</v>
      </c>
      <c r="I14" s="90">
        <v>1</v>
      </c>
      <c r="J14" s="90">
        <v>1</v>
      </c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2456</v>
      </c>
      <c r="F15" s="104">
        <f>SUM(F6:F14)</f>
        <v>1852</v>
      </c>
      <c r="G15" s="104">
        <f>SUM(G6:G14)</f>
        <v>3</v>
      </c>
      <c r="H15" s="104">
        <f>SUM(H6:H14)</f>
        <v>1696</v>
      </c>
      <c r="I15" s="104">
        <f>SUM(I6:I14)</f>
        <v>1256</v>
      </c>
      <c r="J15" s="104">
        <f>SUM(J6:J14)</f>
        <v>760</v>
      </c>
      <c r="K15" s="104">
        <f>SUM(K6:K14)</f>
        <v>281</v>
      </c>
      <c r="L15" s="101">
        <f>E15-F15</f>
        <v>604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57</v>
      </c>
      <c r="F16" s="92">
        <v>49</v>
      </c>
      <c r="G16" s="92">
        <v>1</v>
      </c>
      <c r="H16" s="92">
        <v>40</v>
      </c>
      <c r="I16" s="92">
        <v>26</v>
      </c>
      <c r="J16" s="92">
        <v>17</v>
      </c>
      <c r="K16" s="91">
        <v>4</v>
      </c>
      <c r="L16" s="101">
        <f>E16-F16</f>
        <v>8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69</v>
      </c>
      <c r="F17" s="92">
        <v>27</v>
      </c>
      <c r="G17" s="92"/>
      <c r="H17" s="92">
        <v>28</v>
      </c>
      <c r="I17" s="92">
        <v>13</v>
      </c>
      <c r="J17" s="92">
        <v>41</v>
      </c>
      <c r="K17" s="91">
        <v>26</v>
      </c>
      <c r="L17" s="101">
        <f>E17-F17</f>
        <v>42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2</v>
      </c>
      <c r="F19" s="91">
        <v>1</v>
      </c>
      <c r="G19" s="91"/>
      <c r="H19" s="91"/>
      <c r="I19" s="91"/>
      <c r="J19" s="91">
        <v>2</v>
      </c>
      <c r="K19" s="91">
        <v>1</v>
      </c>
      <c r="L19" s="101">
        <f>E19-F19</f>
        <v>1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>
        <v>1</v>
      </c>
      <c r="F22" s="91">
        <v>1</v>
      </c>
      <c r="G22" s="91"/>
      <c r="H22" s="91">
        <v>1</v>
      </c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103</v>
      </c>
      <c r="F24" s="91">
        <v>54</v>
      </c>
      <c r="G24" s="91">
        <v>1</v>
      </c>
      <c r="H24" s="91">
        <v>43</v>
      </c>
      <c r="I24" s="91">
        <v>13</v>
      </c>
      <c r="J24" s="91">
        <v>60</v>
      </c>
      <c r="K24" s="91">
        <v>31</v>
      </c>
      <c r="L24" s="101">
        <f>E24-F24</f>
        <v>49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222</v>
      </c>
      <c r="F25" s="91">
        <v>181</v>
      </c>
      <c r="G25" s="91"/>
      <c r="H25" s="91">
        <v>181</v>
      </c>
      <c r="I25" s="91">
        <v>153</v>
      </c>
      <c r="J25" s="91">
        <v>41</v>
      </c>
      <c r="K25" s="91">
        <v>16</v>
      </c>
      <c r="L25" s="101">
        <f>E25-F25</f>
        <v>41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3</v>
      </c>
      <c r="F26" s="91">
        <v>3</v>
      </c>
      <c r="G26" s="91"/>
      <c r="H26" s="91">
        <v>3</v>
      </c>
      <c r="I26" s="91">
        <v>2</v>
      </c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1352</v>
      </c>
      <c r="F27" s="91">
        <v>1150</v>
      </c>
      <c r="G27" s="91">
        <v>4</v>
      </c>
      <c r="H27" s="91">
        <v>1162</v>
      </c>
      <c r="I27" s="91">
        <v>1020</v>
      </c>
      <c r="J27" s="91">
        <v>190</v>
      </c>
      <c r="K27" s="91">
        <v>45</v>
      </c>
      <c r="L27" s="101">
        <f>E27-F27</f>
        <v>202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2107</v>
      </c>
      <c r="F28" s="91">
        <v>1040</v>
      </c>
      <c r="G28" s="91">
        <v>13</v>
      </c>
      <c r="H28" s="91">
        <v>952</v>
      </c>
      <c r="I28" s="91">
        <v>728</v>
      </c>
      <c r="J28" s="91">
        <v>1155</v>
      </c>
      <c r="K28" s="91">
        <v>418</v>
      </c>
      <c r="L28" s="101">
        <f>E28-F28</f>
        <v>1067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212</v>
      </c>
      <c r="F29" s="91">
        <v>190</v>
      </c>
      <c r="G29" s="91"/>
      <c r="H29" s="91">
        <v>196</v>
      </c>
      <c r="I29" s="91">
        <v>159</v>
      </c>
      <c r="J29" s="91">
        <v>16</v>
      </c>
      <c r="K29" s="91">
        <v>4</v>
      </c>
      <c r="L29" s="101">
        <f>E29-F29</f>
        <v>22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247</v>
      </c>
      <c r="F30" s="91">
        <v>159</v>
      </c>
      <c r="G30" s="91"/>
      <c r="H30" s="91">
        <v>170</v>
      </c>
      <c r="I30" s="91">
        <v>139</v>
      </c>
      <c r="J30" s="91">
        <v>77</v>
      </c>
      <c r="K30" s="91">
        <v>19</v>
      </c>
      <c r="L30" s="101">
        <f>E30-F30</f>
        <v>88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44</v>
      </c>
      <c r="F31" s="91">
        <v>19</v>
      </c>
      <c r="G31" s="91"/>
      <c r="H31" s="91">
        <v>18</v>
      </c>
      <c r="I31" s="91">
        <v>9</v>
      </c>
      <c r="J31" s="91">
        <v>26</v>
      </c>
      <c r="K31" s="91">
        <v>13</v>
      </c>
      <c r="L31" s="101">
        <f>E31-F31</f>
        <v>25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14</v>
      </c>
      <c r="F32" s="91">
        <v>5</v>
      </c>
      <c r="G32" s="91"/>
      <c r="H32" s="91">
        <v>6</v>
      </c>
      <c r="I32" s="91">
        <v>1</v>
      </c>
      <c r="J32" s="91">
        <v>8</v>
      </c>
      <c r="K32" s="91">
        <v>6</v>
      </c>
      <c r="L32" s="101">
        <f>E32-F32</f>
        <v>9</v>
      </c>
    </row>
    <row r="33" spans="1:12" ht="18" customHeight="1">
      <c r="A33" s="167"/>
      <c r="B33" s="164" t="s">
        <v>35</v>
      </c>
      <c r="C33" s="165"/>
      <c r="D33" s="43">
        <v>28</v>
      </c>
      <c r="E33" s="91">
        <v>5</v>
      </c>
      <c r="F33" s="91">
        <v>3</v>
      </c>
      <c r="G33" s="91"/>
      <c r="H33" s="91">
        <v>2</v>
      </c>
      <c r="I33" s="91">
        <v>1</v>
      </c>
      <c r="J33" s="91">
        <v>3</v>
      </c>
      <c r="K33" s="91"/>
      <c r="L33" s="101">
        <f>E33-F33</f>
        <v>2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11</v>
      </c>
      <c r="F34" s="91">
        <v>11</v>
      </c>
      <c r="G34" s="91"/>
      <c r="H34" s="91">
        <v>8</v>
      </c>
      <c r="I34" s="91">
        <v>1</v>
      </c>
      <c r="J34" s="91">
        <v>3</v>
      </c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32</v>
      </c>
      <c r="F35" s="91">
        <v>13</v>
      </c>
      <c r="G35" s="91">
        <v>1</v>
      </c>
      <c r="H35" s="91">
        <v>13</v>
      </c>
      <c r="I35" s="91">
        <v>1</v>
      </c>
      <c r="J35" s="91">
        <v>19</v>
      </c>
      <c r="K35" s="91">
        <v>13</v>
      </c>
      <c r="L35" s="101">
        <f>E35-F35</f>
        <v>19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98</v>
      </c>
      <c r="F36" s="91">
        <v>77</v>
      </c>
      <c r="G36" s="91"/>
      <c r="H36" s="91">
        <v>75</v>
      </c>
      <c r="I36" s="91">
        <v>42</v>
      </c>
      <c r="J36" s="91">
        <v>23</v>
      </c>
      <c r="K36" s="91">
        <v>16</v>
      </c>
      <c r="L36" s="101">
        <f>E36-F36</f>
        <v>21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8</v>
      </c>
      <c r="F38" s="91">
        <v>6</v>
      </c>
      <c r="G38" s="91"/>
      <c r="H38" s="91">
        <v>2</v>
      </c>
      <c r="I38" s="91">
        <v>1</v>
      </c>
      <c r="J38" s="91">
        <v>6</v>
      </c>
      <c r="K38" s="91">
        <v>2</v>
      </c>
      <c r="L38" s="101">
        <f>E38-F38</f>
        <v>2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3176</v>
      </c>
      <c r="F40" s="91">
        <v>1809</v>
      </c>
      <c r="G40" s="91">
        <v>15</v>
      </c>
      <c r="H40" s="91">
        <v>1609</v>
      </c>
      <c r="I40" s="91">
        <v>1078</v>
      </c>
      <c r="J40" s="91">
        <v>1567</v>
      </c>
      <c r="K40" s="91">
        <v>552</v>
      </c>
      <c r="L40" s="101">
        <f>E40-F40</f>
        <v>1367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2031</v>
      </c>
      <c r="F41" s="91">
        <v>1822</v>
      </c>
      <c r="G41" s="91"/>
      <c r="H41" s="91">
        <v>1773</v>
      </c>
      <c r="I41" s="91" t="s">
        <v>172</v>
      </c>
      <c r="J41" s="91">
        <v>258</v>
      </c>
      <c r="K41" s="91">
        <v>30</v>
      </c>
      <c r="L41" s="101">
        <f>E41-F41</f>
        <v>209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47</v>
      </c>
      <c r="F42" s="91">
        <v>35</v>
      </c>
      <c r="G42" s="91"/>
      <c r="H42" s="91">
        <v>34</v>
      </c>
      <c r="I42" s="91" t="s">
        <v>172</v>
      </c>
      <c r="J42" s="91">
        <v>13</v>
      </c>
      <c r="K42" s="91">
        <v>11</v>
      </c>
      <c r="L42" s="101">
        <f>E42-F42</f>
        <v>12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24</v>
      </c>
      <c r="F43" s="91">
        <v>20</v>
      </c>
      <c r="G43" s="91"/>
      <c r="H43" s="91">
        <v>19</v>
      </c>
      <c r="I43" s="91">
        <v>13</v>
      </c>
      <c r="J43" s="91">
        <v>5</v>
      </c>
      <c r="K43" s="91">
        <v>4</v>
      </c>
      <c r="L43" s="101">
        <f>E43-F43</f>
        <v>4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2</v>
      </c>
      <c r="F44" s="91">
        <v>2</v>
      </c>
      <c r="G44" s="91"/>
      <c r="H44" s="91">
        <v>2</v>
      </c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2057</v>
      </c>
      <c r="F45" s="91">
        <f aca="true" t="shared" si="0" ref="F45:K45">F41+F43+F44</f>
        <v>1844</v>
      </c>
      <c r="G45" s="91">
        <f t="shared" si="0"/>
        <v>0</v>
      </c>
      <c r="H45" s="91">
        <f t="shared" si="0"/>
        <v>1794</v>
      </c>
      <c r="I45" s="91">
        <f>I43+I44</f>
        <v>13</v>
      </c>
      <c r="J45" s="91">
        <f t="shared" si="0"/>
        <v>263</v>
      </c>
      <c r="K45" s="91">
        <f t="shared" si="0"/>
        <v>34</v>
      </c>
      <c r="L45" s="101">
        <f>E45-F45</f>
        <v>213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7792</v>
      </c>
      <c r="F46" s="91">
        <f aca="true" t="shared" si="1" ref="F46:K46">F15+F24+F40+F45</f>
        <v>5559</v>
      </c>
      <c r="G46" s="91">
        <f t="shared" si="1"/>
        <v>19</v>
      </c>
      <c r="H46" s="91">
        <f t="shared" si="1"/>
        <v>5142</v>
      </c>
      <c r="I46" s="91">
        <f t="shared" si="1"/>
        <v>2360</v>
      </c>
      <c r="J46" s="91">
        <f t="shared" si="1"/>
        <v>2650</v>
      </c>
      <c r="K46" s="91">
        <f t="shared" si="1"/>
        <v>898</v>
      </c>
      <c r="L46" s="101">
        <f>E46-F46</f>
        <v>2233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&amp;L268C550E&amp;CФорма № 1-мзс, Підрозділ: Комінтернівський районний суд Одеської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50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48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559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14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42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124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126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155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3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3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30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240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1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17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15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56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33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723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15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8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5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4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5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>
        <v>4</v>
      </c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479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95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16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79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115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92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145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&amp;L268C550E&amp;CФорма № 1-мзс, Підрозділ: Комінтернівський районний суд Одеської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188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162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17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>
        <v>1</v>
      </c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17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1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6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2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9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5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18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940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38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23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19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1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12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8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97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6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5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1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167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2138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1038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109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28471156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4939373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46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4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208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104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8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4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1468</v>
      </c>
      <c r="F55" s="96">
        <v>170</v>
      </c>
      <c r="G55" s="96">
        <v>42</v>
      </c>
      <c r="H55" s="96">
        <v>13</v>
      </c>
      <c r="I55" s="96">
        <v>3</v>
      </c>
    </row>
    <row r="56" spans="1:9" ht="13.5" customHeight="1">
      <c r="A56" s="272" t="s">
        <v>31</v>
      </c>
      <c r="B56" s="272"/>
      <c r="C56" s="272"/>
      <c r="D56" s="272"/>
      <c r="E56" s="96">
        <v>20</v>
      </c>
      <c r="F56" s="96">
        <v>14</v>
      </c>
      <c r="G56" s="96">
        <v>6</v>
      </c>
      <c r="H56" s="96">
        <v>1</v>
      </c>
      <c r="I56" s="96">
        <v>2</v>
      </c>
    </row>
    <row r="57" spans="1:9" ht="13.5" customHeight="1">
      <c r="A57" s="272" t="s">
        <v>107</v>
      </c>
      <c r="B57" s="272"/>
      <c r="C57" s="272"/>
      <c r="D57" s="272"/>
      <c r="E57" s="96">
        <v>569</v>
      </c>
      <c r="F57" s="96">
        <v>745</v>
      </c>
      <c r="G57" s="96">
        <v>187</v>
      </c>
      <c r="H57" s="96">
        <v>60</v>
      </c>
      <c r="I57" s="96">
        <v>48</v>
      </c>
    </row>
    <row r="58" spans="1:9" ht="13.5" customHeight="1">
      <c r="A58" s="203" t="s">
        <v>111</v>
      </c>
      <c r="B58" s="203"/>
      <c r="C58" s="203"/>
      <c r="D58" s="203"/>
      <c r="E58" s="96">
        <v>1761</v>
      </c>
      <c r="F58" s="96">
        <v>33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2033</v>
      </c>
      <c r="G62" s="118">
        <v>12345275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575</v>
      </c>
      <c r="G63" s="119">
        <v>10748378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1458</v>
      </c>
      <c r="G64" s="119">
        <v>1596897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752</v>
      </c>
      <c r="G65" s="120">
        <v>380180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&amp;L268C550E&amp;CФорма № 1-мзс, Підрозділ: Комінтернівський районний суд Одеської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33.886792452830186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36.973684210526315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51.666666666666664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35.22654754307594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12.927756653992395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92.49865083648139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1285.5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1948</v>
      </c>
    </row>
    <row r="11" spans="1:4" ht="16.5" customHeight="1">
      <c r="A11" s="226" t="s">
        <v>63</v>
      </c>
      <c r="B11" s="228"/>
      <c r="C11" s="14">
        <v>9</v>
      </c>
      <c r="D11" s="94">
        <v>110</v>
      </c>
    </row>
    <row r="12" spans="1:4" ht="16.5" customHeight="1">
      <c r="A12" s="318" t="s">
        <v>106</v>
      </c>
      <c r="B12" s="318"/>
      <c r="C12" s="14">
        <v>10</v>
      </c>
      <c r="D12" s="94">
        <v>57</v>
      </c>
    </row>
    <row r="13" spans="1:4" ht="16.5" customHeight="1">
      <c r="A13" s="318" t="s">
        <v>31</v>
      </c>
      <c r="B13" s="318"/>
      <c r="C13" s="14">
        <v>11</v>
      </c>
      <c r="D13" s="94">
        <v>241</v>
      </c>
    </row>
    <row r="14" spans="1:4" ht="16.5" customHeight="1">
      <c r="A14" s="318" t="s">
        <v>107</v>
      </c>
      <c r="B14" s="318"/>
      <c r="C14" s="14">
        <v>12</v>
      </c>
      <c r="D14" s="94">
        <v>248</v>
      </c>
    </row>
    <row r="15" spans="1:4" ht="16.5" customHeight="1">
      <c r="A15" s="318" t="s">
        <v>111</v>
      </c>
      <c r="B15" s="318"/>
      <c r="C15" s="14">
        <v>13</v>
      </c>
      <c r="D15" s="94">
        <v>34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208</v>
      </c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&amp;L268C550E&amp;CФорма № 1-мзс, Підрозділ: Комінтернівський районний суд Одеської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Sanechek</cp:lastModifiedBy>
  <cp:lastPrinted>2018-03-28T07:45:37Z</cp:lastPrinted>
  <dcterms:created xsi:type="dcterms:W3CDTF">2004-04-20T14:33:35Z</dcterms:created>
  <dcterms:modified xsi:type="dcterms:W3CDTF">2020-02-03T08:20:19Z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1-мзс_00504_4.2019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268C550E</vt:lpwstr>
  </property>
  <property fmtid="{D5CDD505-2E9C-101B-9397-08002B2CF9AE}" pid="9" name="Підрозділ">
    <vt:lpwstr>Комінтернівський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